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Match My Doll" sheetId="1" state="visible" r:id="rId3"/>
    <sheet name="Design Your Own Doll" sheetId="2" state="visible" r:id="rId4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<sst xmlns="http://schemas.openxmlformats.org/spreadsheetml/2006/main" count="74" uniqueCount="35">
  <si>
    <t xml:space="preserve">Cost of Capital and Terminal Growth Assumption</t>
  </si>
  <si>
    <t xml:space="preserve">Opportunity Cost of Capital</t>
  </si>
  <si>
    <t xml:space="preserve">Growth Rate</t>
  </si>
  <si>
    <t xml:space="preserve">Net Working Capital Assumptions</t>
  </si>
  <si>
    <t xml:space="preserve">Minimum Cash Balance as % of Sales</t>
  </si>
  <si>
    <t xml:space="preserve">Days Sales Outstanding</t>
  </si>
  <si>
    <t xml:space="preserve">Inventory Turnover (prod. cost/ending inv.)</t>
  </si>
  <si>
    <t xml:space="preserve">Days Payable Outstanding (based on tot. op. exp.)</t>
  </si>
  <si>
    <t xml:space="preserve">Net Working Capital Accounts</t>
  </si>
  <si>
    <t xml:space="preserve">Year</t>
  </si>
  <si>
    <t xml:space="preserve">Cash</t>
  </si>
  <si>
    <t xml:space="preserve">Receivables</t>
  </si>
  <si>
    <t xml:space="preserve">Inventory</t>
  </si>
  <si>
    <t xml:space="preserve">Payables</t>
  </si>
  <si>
    <t xml:space="preserve">Net Working Capital</t>
  </si>
  <si>
    <t xml:space="preserve">Increase in NWC</t>
  </si>
  <si>
    <t xml:space="preserve">Cash Flow Pro Forma</t>
  </si>
  <si>
    <t xml:space="preserve">Sales (in $000s)</t>
  </si>
  <si>
    <t xml:space="preserve">Production Costs</t>
  </si>
  <si>
    <t xml:space="preserve">Fixed Production Expenses</t>
  </si>
  <si>
    <t xml:space="preserve">Variable Production Costs</t>
  </si>
  <si>
    <t xml:space="preserve">SG&amp;A</t>
  </si>
  <si>
    <t xml:space="preserve">Depreciation</t>
  </si>
  <si>
    <t xml:space="preserve">EBIT</t>
  </si>
  <si>
    <t xml:space="preserve">Taxes</t>
  </si>
  <si>
    <t xml:space="preserve">Unlevered Net Income</t>
  </si>
  <si>
    <t xml:space="preserve">Capital Expenditures</t>
  </si>
  <si>
    <t xml:space="preserve">Free Cash Flow </t>
  </si>
  <si>
    <t xml:space="preserve">PV(FCF)</t>
  </si>
  <si>
    <t xml:space="preserve">NPV (excluding Terminal Value)</t>
  </si>
  <si>
    <t xml:space="preserve">Terminal Value Calculation</t>
  </si>
  <si>
    <t xml:space="preserve">Terminal Value as of 2020</t>
  </si>
  <si>
    <t xml:space="preserve">PV of Terminal Value as of 2010</t>
  </si>
  <si>
    <t xml:space="preserve">NPV (including Terminal Value)</t>
  </si>
  <si>
    <t xml:space="preserve">Net Working Capital Projections</t>
  </si>
</sst>
</file>

<file path=xl/styles.xml><?xml version="1.0" encoding="utf-8"?>
<styleSheet xmlns="http://schemas.openxmlformats.org/spreadsheetml/2006/main">
  <numFmts count="9">
    <numFmt numFmtId="164" formatCode="General"/>
    <numFmt numFmtId="165" formatCode="0%"/>
    <numFmt numFmtId="166" formatCode="#,##0_);\(#,##0\)"/>
    <numFmt numFmtId="167" formatCode="0.0%"/>
    <numFmt numFmtId="168" formatCode="#,##0.0\x;\(#,##0.0&quot;x)&quot;"/>
    <numFmt numFmtId="169" formatCode="\$#,##0"/>
    <numFmt numFmtId="170" formatCode="\$#,##0.00"/>
    <numFmt numFmtId="171" formatCode="\$#,##0_);[RED]&quot;($&quot;#,##0\)"/>
    <numFmt numFmtId="172" formatCode="#,##0"/>
  </numFmts>
  <fonts count="6">
    <font>
      <sz val="11"/>
      <color theme="1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theme="1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theme="0" tint="-0.15"/>
        <bgColor rgb="FFC0C0C0"/>
      </patternFill>
    </fill>
    <fill>
      <patternFill patternType="solid">
        <fgColor rgb="FFFFFF00"/>
        <bgColor rgb="FFFFFF00"/>
      </patternFill>
    </fill>
  </fills>
  <borders count="2">
    <border diagonalUp="false" diagonalDown="false">
      <left/>
      <right/>
      <top/>
      <bottom/>
      <diagonal/>
    </border>
    <border diagonalUp="false" diagonalDown="false">
      <left/>
      <right/>
      <top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7" fontId="0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8" fontId="0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0" fillId="2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9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9" fontId="0" fillId="0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70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left" vertical="bottom" textRotation="0" wrapText="false" indent="1" shrinkToFit="false"/>
      <protection locked="true" hidden="false"/>
    </xf>
    <xf numFmtId="166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true" applyAlignment="true" applyProtection="false">
      <alignment horizontal="left" vertical="bottom" textRotation="0" wrapText="false" indent="1" shrinkToFit="false"/>
      <protection locked="true" hidden="false"/>
    </xf>
    <xf numFmtId="164" fontId="0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0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0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70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1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72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72" fontId="0" fillId="3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9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9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72" fontId="0" fillId="3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Relationship Id="rId5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 pitchFamily="0" charset="1"/>
        <a:ea typeface=""/>
        <a:cs typeface=""/>
      </a:majorFont>
      <a:minorFont>
        <a:latin typeface="Calibri" panose="020F050202020403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L47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6" activeCellId="0" sqref="A16"/>
    </sheetView>
  </sheetViews>
  <sheetFormatPr defaultColWidth="8.578125" defaultRowHeight="15" zeroHeight="false" outlineLevelRow="0" outlineLevelCol="0"/>
  <cols>
    <col collapsed="false" customWidth="true" hidden="false" outlineLevel="0" max="1" min="1" style="0" width="47"/>
    <col collapsed="false" customWidth="true" hidden="false" outlineLevel="0" max="2" min="2" style="0" width="9.86"/>
  </cols>
  <sheetData>
    <row r="1" customFormat="false" ht="15" hidden="false" customHeight="false" outlineLevel="0" collapsed="false">
      <c r="A1" s="1" t="s">
        <v>0</v>
      </c>
      <c r="B1" s="1"/>
    </row>
    <row r="2" customFormat="false" ht="15" hidden="false" customHeight="false" outlineLevel="0" collapsed="false">
      <c r="A2" s="0" t="s">
        <v>1</v>
      </c>
    </row>
    <row r="3" customFormat="false" ht="15" hidden="false" customHeight="false" outlineLevel="0" collapsed="false">
      <c r="A3" s="0" t="s">
        <v>2</v>
      </c>
      <c r="B3" s="2" t="n">
        <v>0.03</v>
      </c>
    </row>
    <row r="5" customFormat="false" ht="15" hidden="false" customHeight="false" outlineLevel="0" collapsed="false">
      <c r="A5" s="3" t="s">
        <v>3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</row>
    <row r="6" customFormat="false" ht="15" hidden="false" customHeight="false" outlineLevel="0" collapsed="false">
      <c r="A6" s="4"/>
      <c r="B6" s="5" t="n">
        <v>2010</v>
      </c>
      <c r="C6" s="5" t="n">
        <v>2011</v>
      </c>
      <c r="D6" s="5" t="n">
        <v>2012</v>
      </c>
      <c r="E6" s="5" t="n">
        <v>2013</v>
      </c>
      <c r="F6" s="5" t="n">
        <v>2014</v>
      </c>
      <c r="G6" s="5" t="n">
        <v>2015</v>
      </c>
      <c r="H6" s="5" t="n">
        <v>2016</v>
      </c>
      <c r="I6" s="5" t="n">
        <v>2017</v>
      </c>
      <c r="J6" s="5" t="n">
        <v>2018</v>
      </c>
      <c r="K6" s="5" t="n">
        <v>2019</v>
      </c>
      <c r="L6" s="5" t="n">
        <v>2020</v>
      </c>
    </row>
    <row r="7" customFormat="false" ht="15" hidden="false" customHeight="false" outlineLevel="0" collapsed="false">
      <c r="A7" s="6" t="s">
        <v>4</v>
      </c>
      <c r="B7" s="7"/>
      <c r="C7" s="7" t="n">
        <v>0.03</v>
      </c>
      <c r="D7" s="7" t="n">
        <v>0.03</v>
      </c>
      <c r="E7" s="7" t="n">
        <v>0.03</v>
      </c>
      <c r="F7" s="7" t="n">
        <v>0.03</v>
      </c>
      <c r="G7" s="7" t="n">
        <v>0.03</v>
      </c>
      <c r="H7" s="7" t="n">
        <v>0.03</v>
      </c>
      <c r="I7" s="7" t="n">
        <v>0.03</v>
      </c>
      <c r="J7" s="7" t="n">
        <v>0.0300000000000001</v>
      </c>
      <c r="K7" s="7" t="n">
        <v>0.03</v>
      </c>
      <c r="L7" s="7" t="n">
        <v>0.03</v>
      </c>
    </row>
    <row r="8" customFormat="false" ht="15" hidden="false" customHeight="false" outlineLevel="0" collapsed="false">
      <c r="A8" s="6" t="s">
        <v>5</v>
      </c>
      <c r="B8" s="8"/>
      <c r="C8" s="8" t="n">
        <v>59.17</v>
      </c>
      <c r="D8" s="8" t="n">
        <v>59.17</v>
      </c>
      <c r="E8" s="8" t="n">
        <v>59.17</v>
      </c>
      <c r="F8" s="8" t="n">
        <v>59.17</v>
      </c>
      <c r="G8" s="8" t="n">
        <v>59.17</v>
      </c>
      <c r="H8" s="8" t="n">
        <v>59.17</v>
      </c>
      <c r="I8" s="8" t="n">
        <v>59.17</v>
      </c>
      <c r="J8" s="8" t="n">
        <v>59.17</v>
      </c>
      <c r="K8" s="8" t="n">
        <v>59.17</v>
      </c>
      <c r="L8" s="8" t="n">
        <v>59.17</v>
      </c>
    </row>
    <row r="9" customFormat="false" ht="15" hidden="false" customHeight="false" outlineLevel="0" collapsed="false">
      <c r="A9" s="6" t="s">
        <v>6</v>
      </c>
      <c r="B9" s="8"/>
      <c r="C9" s="8" t="n">
        <v>7.68</v>
      </c>
      <c r="D9" s="8" t="n">
        <v>8.26</v>
      </c>
      <c r="E9" s="8" t="n">
        <v>12.7</v>
      </c>
      <c r="F9" s="8" t="n">
        <v>12.7</v>
      </c>
      <c r="G9" s="8" t="n">
        <v>12.7</v>
      </c>
      <c r="H9" s="8" t="n">
        <v>12.7</v>
      </c>
      <c r="I9" s="8" t="n">
        <v>12.7</v>
      </c>
      <c r="J9" s="8" t="n">
        <v>12.7</v>
      </c>
      <c r="K9" s="8" t="n">
        <v>12.7</v>
      </c>
      <c r="L9" s="8" t="n">
        <v>12.7</v>
      </c>
    </row>
    <row r="10" customFormat="false" ht="15" hidden="false" customHeight="false" outlineLevel="0" collapsed="false">
      <c r="A10" s="6" t="s">
        <v>7</v>
      </c>
      <c r="B10" s="8"/>
      <c r="C10" s="8" t="n">
        <v>30.76</v>
      </c>
      <c r="D10" s="8" t="n">
        <v>30.9</v>
      </c>
      <c r="E10" s="8" t="n">
        <v>31.01</v>
      </c>
      <c r="F10" s="8" t="n">
        <v>31.01</v>
      </c>
      <c r="G10" s="8" t="n">
        <v>31.01</v>
      </c>
      <c r="H10" s="8" t="n">
        <v>31.01</v>
      </c>
      <c r="I10" s="8" t="n">
        <v>31.01</v>
      </c>
      <c r="J10" s="8" t="n">
        <v>31.01</v>
      </c>
      <c r="K10" s="8" t="n">
        <v>31.01</v>
      </c>
      <c r="L10" s="8" t="n">
        <v>31.01</v>
      </c>
    </row>
    <row r="12" customFormat="false" ht="15" hidden="false" customHeight="false" outlineLevel="0" collapsed="false">
      <c r="A12" s="3" t="s">
        <v>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customFormat="false" ht="15" hidden="false" customHeight="false" outlineLevel="0" collapsed="false">
      <c r="A13" s="9"/>
      <c r="B13" s="10" t="s">
        <v>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  <row r="14" customFormat="false" ht="15" hidden="false" customHeight="false" outlineLevel="0" collapsed="false">
      <c r="A14" s="4"/>
      <c r="B14" s="5" t="n">
        <v>2010</v>
      </c>
      <c r="C14" s="5" t="n">
        <v>2011</v>
      </c>
      <c r="D14" s="5" t="n">
        <v>2012</v>
      </c>
      <c r="E14" s="5" t="n">
        <v>2013</v>
      </c>
      <c r="F14" s="5" t="n">
        <v>2014</v>
      </c>
      <c r="G14" s="5" t="n">
        <v>2015</v>
      </c>
      <c r="H14" s="5" t="n">
        <v>2016</v>
      </c>
      <c r="I14" s="5" t="n">
        <v>2017</v>
      </c>
      <c r="J14" s="5" t="n">
        <v>2018</v>
      </c>
      <c r="K14" s="5" t="n">
        <v>2019</v>
      </c>
      <c r="L14" s="5" t="n">
        <v>2020</v>
      </c>
    </row>
    <row r="15" customFormat="false" ht="15" hidden="false" customHeight="false" outlineLevel="0" collapsed="false">
      <c r="A15" s="0" t="s">
        <v>10</v>
      </c>
      <c r="C15" s="11" t="n">
        <f aca="false">C26*C7</f>
        <v>135</v>
      </c>
      <c r="D15" s="11" t="n">
        <f aca="false">D26*D7</f>
        <v>205.8</v>
      </c>
      <c r="E15" s="11" t="n">
        <f aca="false">E26*E7</f>
        <v>252.264</v>
      </c>
      <c r="F15" s="11" t="n">
        <f aca="false">F26*F7</f>
        <v>272.445</v>
      </c>
      <c r="G15" s="11" t="n">
        <f aca="false">G26*G7</f>
        <v>294.24</v>
      </c>
      <c r="H15" s="11" t="n">
        <f aca="false">H26*H7</f>
        <v>317.7798</v>
      </c>
      <c r="I15" s="11" t="n">
        <f aca="false">I26*I7</f>
        <v>343.2021</v>
      </c>
      <c r="J15" s="11" t="n">
        <f aca="false">J26*J7</f>
        <v>370.656000000001</v>
      </c>
      <c r="K15" s="11" t="n">
        <f aca="false">K26*K7</f>
        <v>400.311</v>
      </c>
      <c r="L15" s="11" t="n">
        <f aca="false">L26*L7</f>
        <v>432.336</v>
      </c>
    </row>
    <row r="16" customFormat="false" ht="15" hidden="false" customHeight="false" outlineLevel="0" collapsed="false">
      <c r="A16" s="0" t="s">
        <v>11</v>
      </c>
      <c r="C16" s="11" t="n">
        <f aca="false">C8*C26/365</f>
        <v>729.493150684932</v>
      </c>
      <c r="D16" s="11" t="n">
        <f aca="false">D8*D26/365</f>
        <v>1112.07178082192</v>
      </c>
      <c r="E16" s="11" t="n">
        <f aca="false">E8*E26/365</f>
        <v>1363.14711232877</v>
      </c>
      <c r="F16" s="11" t="n">
        <f aca="false">F8*F26/365</f>
        <v>1472.19823287671</v>
      </c>
      <c r="G16" s="11" t="n">
        <f aca="false">G8*G26/365</f>
        <v>1589.97084931507</v>
      </c>
      <c r="H16" s="11" t="n">
        <f aca="false">H8*H26/365</f>
        <v>1717.17175945205</v>
      </c>
      <c r="I16" s="11" t="n">
        <f aca="false">I8*I26/365</f>
        <v>1854.54504630137</v>
      </c>
      <c r="J16" s="11" t="n">
        <f aca="false">J8*J26/365</f>
        <v>2002.89639452055</v>
      </c>
      <c r="K16" s="11" t="n">
        <f aca="false">K8*K26/365</f>
        <v>2163.14172328767</v>
      </c>
      <c r="L16" s="11" t="n">
        <f aca="false">L8*L26/365</f>
        <v>2336.19370958904</v>
      </c>
    </row>
    <row r="17" customFormat="false" ht="15" hidden="false" customHeight="false" outlineLevel="0" collapsed="false">
      <c r="A17" s="0" t="s">
        <v>12</v>
      </c>
      <c r="C17" s="11" t="n">
        <f aca="false">(C28+C29+C31)/C9</f>
        <v>359.661458333333</v>
      </c>
      <c r="D17" s="11" t="n">
        <f aca="false">(D28+D29+D31)/D9</f>
        <v>500.121065375303</v>
      </c>
      <c r="E17" s="11" t="n">
        <f aca="false">(E28+E29+E31)/E9</f>
        <v>396.007874015748</v>
      </c>
      <c r="F17" s="11" t="n">
        <f aca="false">(F28+F29+F31)/F9</f>
        <v>426.724409448819</v>
      </c>
      <c r="G17" s="11" t="n">
        <f aca="false">(G28+G29+G31)/G9</f>
        <v>460.858267716535</v>
      </c>
      <c r="H17" s="11" t="n">
        <f aca="false">(H28+H29+H31)/H9</f>
        <v>497.724409448819</v>
      </c>
      <c r="I17" s="11" t="n">
        <f aca="false">(I28+I29+I31)/I9</f>
        <v>537.543307086614</v>
      </c>
      <c r="J17" s="11" t="n">
        <f aca="false">(J28+J29+J31)/J9</f>
        <v>580.55905511811</v>
      </c>
      <c r="K17" s="11" t="n">
        <f aca="false">(K28+K29+K31)/K9</f>
        <v>626.992125984252</v>
      </c>
      <c r="L17" s="11" t="n">
        <f aca="false">(L28+L29+L31)/L9</f>
        <v>677.157480314961</v>
      </c>
    </row>
    <row r="18" customFormat="false" ht="15" hidden="false" customHeight="false" outlineLevel="0" collapsed="false">
      <c r="A18" s="12" t="s">
        <v>13</v>
      </c>
      <c r="B18" s="12"/>
      <c r="C18" s="13" t="n">
        <f aca="false">C10*(C28+C29+C30)/365</f>
        <v>317.291506849315</v>
      </c>
      <c r="D18" s="13" t="n">
        <f aca="false">D10*(D28+D29+D30)/365</f>
        <v>483.716219178083</v>
      </c>
      <c r="E18" s="13" t="n">
        <f aca="false">E10*(E28+E29+E30)/365</f>
        <v>592.953679452055</v>
      </c>
      <c r="F18" s="13" t="n">
        <f aca="false">F10*(F28+F29+F30)/365</f>
        <v>640.377739726027</v>
      </c>
      <c r="G18" s="13" t="n">
        <f aca="false">G10*(G28+G29+G30)/365</f>
        <v>691.60795890411</v>
      </c>
      <c r="H18" s="13" t="n">
        <f aca="false">H10*(H28+H29+H30)/365</f>
        <v>746.933197260274</v>
      </c>
      <c r="I18" s="13" t="n">
        <f aca="false">I10*(I28+I29+I30)/365</f>
        <v>806.693290410959</v>
      </c>
      <c r="J18" s="13" t="n">
        <f aca="false">J10*(J28+J29+J30)/365</f>
        <v>871.236569863014</v>
      </c>
      <c r="K18" s="13" t="n">
        <f aca="false">K10*(K28+K29+K30)/365</f>
        <v>940.92835890411</v>
      </c>
      <c r="L18" s="13" t="n">
        <f aca="false">L10*(L28+L29+L30)/365</f>
        <v>1016.21044383562</v>
      </c>
    </row>
    <row r="19" customFormat="false" ht="15" hidden="false" customHeight="false" outlineLevel="0" collapsed="false">
      <c r="A19" s="14" t="s">
        <v>14</v>
      </c>
      <c r="B19" s="0" t="n">
        <v>800</v>
      </c>
      <c r="C19" s="15"/>
      <c r="D19" s="15"/>
      <c r="E19" s="15"/>
      <c r="F19" s="15"/>
      <c r="G19" s="15"/>
    </row>
    <row r="20" customFormat="false" ht="15" hidden="false" customHeight="false" outlineLevel="0" collapsed="false">
      <c r="A20" s="14" t="s">
        <v>15</v>
      </c>
      <c r="B20" s="0" t="n">
        <v>800</v>
      </c>
      <c r="C20" s="15"/>
      <c r="D20" s="15"/>
      <c r="E20" s="15"/>
      <c r="F20" s="15"/>
      <c r="G20" s="15"/>
    </row>
    <row r="23" customFormat="false" ht="15" hidden="false" customHeight="false" outlineLevel="0" collapsed="false">
      <c r="A23" s="3" t="s">
        <v>16</v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</row>
    <row r="24" customFormat="false" ht="15" hidden="false" customHeight="false" outlineLevel="0" collapsed="false">
      <c r="A24" s="16"/>
      <c r="B24" s="10" t="s">
        <v>9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</row>
    <row r="25" customFormat="false" ht="15" hidden="false" customHeight="false" outlineLevel="0" collapsed="false">
      <c r="A25" s="4"/>
      <c r="B25" s="5" t="n">
        <v>2010</v>
      </c>
      <c r="C25" s="5" t="n">
        <v>2011</v>
      </c>
      <c r="D25" s="5" t="n">
        <v>2012</v>
      </c>
      <c r="E25" s="5" t="n">
        <v>2013</v>
      </c>
      <c r="F25" s="5" t="n">
        <v>2014</v>
      </c>
      <c r="G25" s="5" t="n">
        <v>2015</v>
      </c>
      <c r="H25" s="5" t="n">
        <v>2016</v>
      </c>
      <c r="I25" s="5" t="n">
        <v>2017</v>
      </c>
      <c r="J25" s="5" t="n">
        <v>2018</v>
      </c>
      <c r="K25" s="5" t="n">
        <v>2019</v>
      </c>
      <c r="L25" s="5" t="n">
        <v>2020</v>
      </c>
    </row>
    <row r="26" customFormat="false" ht="15" hidden="false" customHeight="false" outlineLevel="0" collapsed="false">
      <c r="A26" s="17" t="s">
        <v>17</v>
      </c>
      <c r="B26" s="6"/>
      <c r="C26" s="6" t="n">
        <v>4500</v>
      </c>
      <c r="D26" s="6" t="n">
        <v>6860</v>
      </c>
      <c r="E26" s="6" t="n">
        <v>8408.8</v>
      </c>
      <c r="F26" s="6" t="n">
        <v>9081.5</v>
      </c>
      <c r="G26" s="6" t="n">
        <v>9808</v>
      </c>
      <c r="H26" s="6" t="n">
        <v>10592.66</v>
      </c>
      <c r="I26" s="6" t="n">
        <v>11440.07</v>
      </c>
      <c r="J26" s="6" t="n">
        <v>12355.2</v>
      </c>
      <c r="K26" s="6" t="n">
        <v>13343.7</v>
      </c>
      <c r="L26" s="6" t="n">
        <v>14411.2</v>
      </c>
    </row>
    <row r="27" customFormat="false" ht="15" hidden="false" customHeight="false" outlineLevel="0" collapsed="false">
      <c r="A27" s="17" t="s">
        <v>18</v>
      </c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</row>
    <row r="28" customFormat="false" ht="15" hidden="false" customHeight="false" outlineLevel="0" collapsed="false">
      <c r="A28" s="18" t="s">
        <v>19</v>
      </c>
      <c r="B28" s="6"/>
      <c r="C28" s="19" t="n">
        <v>575</v>
      </c>
      <c r="D28" s="6" t="n">
        <v>575</v>
      </c>
      <c r="E28" s="6" t="n">
        <v>586.5</v>
      </c>
      <c r="F28" s="6" t="n">
        <v>598.2</v>
      </c>
      <c r="G28" s="6" t="n">
        <v>610.1</v>
      </c>
      <c r="H28" s="6" t="n">
        <v>622.3</v>
      </c>
      <c r="I28" s="6" t="n">
        <v>634.8</v>
      </c>
      <c r="J28" s="6" t="n">
        <v>647.5</v>
      </c>
      <c r="K28" s="6" t="n">
        <v>660.4</v>
      </c>
      <c r="L28" s="6" t="n">
        <v>673.7</v>
      </c>
    </row>
    <row r="29" customFormat="false" ht="15" hidden="false" customHeight="false" outlineLevel="0" collapsed="false">
      <c r="A29" s="20" t="s">
        <v>20</v>
      </c>
      <c r="B29" s="21"/>
      <c r="C29" s="22" t="n">
        <v>2035</v>
      </c>
      <c r="D29" s="22" t="n">
        <v>3403.8</v>
      </c>
      <c r="E29" s="22" t="n">
        <v>4290.6</v>
      </c>
      <c r="F29" s="22" t="n">
        <v>4669</v>
      </c>
      <c r="G29" s="22" t="n">
        <v>5078.4</v>
      </c>
      <c r="H29" s="22" t="n">
        <v>5521.3</v>
      </c>
      <c r="I29" s="22" t="n">
        <v>6000.3</v>
      </c>
      <c r="J29" s="22" t="n">
        <v>6518.5</v>
      </c>
      <c r="K29" s="22" t="n">
        <v>7078.8</v>
      </c>
      <c r="L29" s="22" t="n">
        <v>7684.7</v>
      </c>
    </row>
    <row r="30" customFormat="false" ht="15" hidden="false" customHeight="false" outlineLevel="0" collapsed="false">
      <c r="A30" s="21" t="s">
        <v>21</v>
      </c>
      <c r="B30" s="22" t="n">
        <v>1250</v>
      </c>
      <c r="C30" s="22" t="n">
        <v>1155</v>
      </c>
      <c r="D30" s="22" t="n">
        <v>1735</v>
      </c>
      <c r="E30" s="22" t="n">
        <v>2102.2</v>
      </c>
      <c r="F30" s="22" t="n">
        <v>2270.3</v>
      </c>
      <c r="G30" s="22" t="n">
        <v>2452</v>
      </c>
      <c r="H30" s="22" t="n">
        <v>2648.1</v>
      </c>
      <c r="I30" s="22" t="n">
        <v>2860</v>
      </c>
      <c r="J30" s="22" t="n">
        <v>3088.8</v>
      </c>
      <c r="K30" s="22" t="n">
        <v>3335.9</v>
      </c>
      <c r="L30" s="22" t="n">
        <v>3602.8</v>
      </c>
    </row>
    <row r="31" customFormat="false" ht="15" hidden="false" customHeight="false" outlineLevel="0" collapsed="false">
      <c r="A31" s="12" t="s">
        <v>22</v>
      </c>
      <c r="B31" s="12"/>
      <c r="C31" s="23" t="n">
        <v>152.2</v>
      </c>
      <c r="D31" s="23" t="n">
        <v>152.2</v>
      </c>
      <c r="E31" s="23" t="n">
        <v>152.2</v>
      </c>
      <c r="F31" s="23" t="n">
        <v>152.2</v>
      </c>
      <c r="G31" s="23" t="n">
        <v>164.4</v>
      </c>
      <c r="H31" s="23" t="n">
        <v>177.5</v>
      </c>
      <c r="I31" s="23" t="n">
        <v>191.7</v>
      </c>
      <c r="J31" s="23" t="n">
        <v>207.1</v>
      </c>
      <c r="K31" s="23" t="n">
        <v>223.6</v>
      </c>
      <c r="L31" s="23" t="n">
        <v>241.5</v>
      </c>
    </row>
    <row r="32" customFormat="false" ht="15" hidden="false" customHeight="false" outlineLevel="0" collapsed="false">
      <c r="A32" s="14" t="s">
        <v>23</v>
      </c>
      <c r="B32" s="17"/>
      <c r="C32" s="24"/>
      <c r="D32" s="24"/>
      <c r="E32" s="24"/>
      <c r="F32" s="24"/>
      <c r="G32" s="24"/>
      <c r="H32" s="17"/>
      <c r="I32" s="17"/>
      <c r="J32" s="17"/>
      <c r="K32" s="17"/>
      <c r="L32" s="17"/>
    </row>
    <row r="33" customFormat="false" ht="15" hidden="false" customHeight="false" outlineLevel="0" collapsed="false">
      <c r="A33" s="12" t="s">
        <v>24</v>
      </c>
      <c r="B33" s="12"/>
      <c r="C33" s="25"/>
      <c r="D33" s="25"/>
      <c r="E33" s="25"/>
      <c r="F33" s="25"/>
      <c r="G33" s="25"/>
      <c r="H33" s="12"/>
      <c r="I33" s="12"/>
      <c r="J33" s="12"/>
      <c r="K33" s="12"/>
      <c r="L33" s="12"/>
    </row>
    <row r="34" customFormat="false" ht="15" hidden="false" customHeight="false" outlineLevel="0" collapsed="false">
      <c r="A34" s="14" t="s">
        <v>25</v>
      </c>
      <c r="B34" s="17"/>
      <c r="C34" s="24"/>
      <c r="D34" s="24"/>
      <c r="E34" s="24"/>
      <c r="F34" s="24"/>
      <c r="G34" s="24"/>
      <c r="H34" s="17"/>
      <c r="I34" s="17"/>
      <c r="J34" s="17"/>
      <c r="K34" s="17"/>
      <c r="L34" s="17"/>
    </row>
    <row r="35" customFormat="false" ht="15" hidden="false" customHeight="false" outlineLevel="0" collapsed="false">
      <c r="A35" s="17" t="s">
        <v>22</v>
      </c>
      <c r="B35" s="17"/>
      <c r="C35" s="26"/>
      <c r="D35" s="26"/>
      <c r="E35" s="26"/>
      <c r="F35" s="26"/>
      <c r="G35" s="26"/>
      <c r="H35" s="17"/>
      <c r="I35" s="17"/>
      <c r="J35" s="17"/>
      <c r="K35" s="17"/>
      <c r="L35" s="17"/>
    </row>
    <row r="36" customFormat="false" ht="15" hidden="false" customHeight="false" outlineLevel="0" collapsed="false">
      <c r="A36" s="17" t="s">
        <v>26</v>
      </c>
      <c r="B36" s="6" t="n">
        <v>1470</v>
      </c>
      <c r="C36" s="6" t="n">
        <v>952.2</v>
      </c>
      <c r="D36" s="6" t="n">
        <v>152.2</v>
      </c>
      <c r="E36" s="6" t="n">
        <v>152.2</v>
      </c>
      <c r="F36" s="6" t="n">
        <v>333.8</v>
      </c>
      <c r="G36" s="6" t="n">
        <v>360.5</v>
      </c>
      <c r="H36" s="6" t="n">
        <v>389.3</v>
      </c>
      <c r="I36" s="6" t="n">
        <v>420.5</v>
      </c>
      <c r="J36" s="6" t="n">
        <v>454.1</v>
      </c>
      <c r="K36" s="6" t="n">
        <v>490.5</v>
      </c>
      <c r="L36" s="6" t="n">
        <v>529.7</v>
      </c>
    </row>
    <row r="37" customFormat="false" ht="15" hidden="false" customHeight="false" outlineLevel="0" collapsed="false">
      <c r="A37" s="12" t="s">
        <v>15</v>
      </c>
      <c r="B37" s="12"/>
      <c r="C37" s="25"/>
      <c r="D37" s="25"/>
      <c r="E37" s="25"/>
      <c r="F37" s="25"/>
      <c r="G37" s="25"/>
      <c r="H37" s="12"/>
      <c r="I37" s="12"/>
      <c r="J37" s="12"/>
      <c r="K37" s="12"/>
      <c r="L37" s="12"/>
    </row>
    <row r="38" customFormat="false" ht="15" hidden="false" customHeight="false" outlineLevel="0" collapsed="false">
      <c r="A38" s="14" t="s">
        <v>27</v>
      </c>
      <c r="B38" s="27"/>
      <c r="C38" s="27"/>
      <c r="D38" s="27"/>
      <c r="E38" s="27"/>
      <c r="F38" s="27"/>
      <c r="G38" s="27"/>
      <c r="H38" s="17"/>
      <c r="I38" s="17"/>
      <c r="J38" s="17"/>
      <c r="K38" s="17"/>
      <c r="L38" s="17"/>
    </row>
    <row r="39" customFormat="false" ht="15" hidden="false" customHeight="false" outlineLevel="0" collapsed="false">
      <c r="A39" s="14" t="s">
        <v>28</v>
      </c>
      <c r="B39" s="27"/>
      <c r="C39" s="27"/>
      <c r="D39" s="27"/>
      <c r="E39" s="27"/>
      <c r="F39" s="27"/>
      <c r="G39" s="27"/>
      <c r="H39" s="17"/>
      <c r="I39" s="17"/>
      <c r="J39" s="17"/>
      <c r="K39" s="17"/>
      <c r="L39" s="17"/>
    </row>
    <row r="41" customFormat="false" ht="15" hidden="false" customHeight="false" outlineLevel="0" collapsed="false">
      <c r="A41" s="28" t="s">
        <v>29</v>
      </c>
      <c r="B41" s="29" t="n">
        <f aca="false">SUM(B39:L39)</f>
        <v>0</v>
      </c>
    </row>
    <row r="43" customFormat="false" ht="15" hidden="false" customHeight="false" outlineLevel="0" collapsed="false">
      <c r="A43" s="1" t="s">
        <v>30</v>
      </c>
      <c r="B43" s="1"/>
    </row>
    <row r="44" customFormat="false" ht="15" hidden="false" customHeight="false" outlineLevel="0" collapsed="false">
      <c r="A44" s="0" t="s">
        <v>31</v>
      </c>
    </row>
    <row r="45" customFormat="false" ht="15" hidden="false" customHeight="false" outlineLevel="0" collapsed="false">
      <c r="A45" s="0" t="s">
        <v>32</v>
      </c>
    </row>
    <row r="47" customFormat="false" ht="15" hidden="false" customHeight="false" outlineLevel="0" collapsed="false">
      <c r="A47" s="28" t="s">
        <v>33</v>
      </c>
      <c r="B47" s="29" t="n">
        <f aca="false">B45+B41</f>
        <v>0</v>
      </c>
    </row>
  </sheetData>
  <mergeCells count="7">
    <mergeCell ref="A1:B1"/>
    <mergeCell ref="A5:L5"/>
    <mergeCell ref="A12:L12"/>
    <mergeCell ref="B13:L13"/>
    <mergeCell ref="A23:L23"/>
    <mergeCell ref="B24:L24"/>
    <mergeCell ref="A43:B43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1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L48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M17" activeCellId="0" sqref="M17"/>
    </sheetView>
  </sheetViews>
  <sheetFormatPr defaultColWidth="9.1484375" defaultRowHeight="15" zeroHeight="false" outlineLevelRow="0" outlineLevelCol="0"/>
  <cols>
    <col collapsed="false" customWidth="true" hidden="false" outlineLevel="0" max="1" min="1" style="17" width="46"/>
    <col collapsed="false" customWidth="true" hidden="false" outlineLevel="0" max="2" min="2" style="17" width="10.71"/>
    <col collapsed="false" customWidth="false" hidden="false" outlineLevel="0" max="16384" min="3" style="17" width="9.14"/>
  </cols>
  <sheetData>
    <row r="1" customFormat="false" ht="15" hidden="false" customHeight="false" outlineLevel="0" collapsed="false">
      <c r="A1" s="1" t="s">
        <v>0</v>
      </c>
      <c r="B1" s="1"/>
    </row>
    <row r="2" customFormat="false" ht="15" hidden="false" customHeight="false" outlineLevel="0" collapsed="false">
      <c r="A2" s="17" t="s">
        <v>1</v>
      </c>
    </row>
    <row r="3" customFormat="false" ht="15" hidden="false" customHeight="false" outlineLevel="0" collapsed="false">
      <c r="A3" s="17" t="s">
        <v>2</v>
      </c>
      <c r="B3" s="30" t="n">
        <v>0.03</v>
      </c>
    </row>
    <row r="5" customFormat="false" ht="15" hidden="false" customHeight="false" outlineLevel="0" collapsed="false">
      <c r="A5" s="3" t="s">
        <v>3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</row>
    <row r="6" customFormat="false" ht="15" hidden="false" customHeight="false" outlineLevel="0" collapsed="false">
      <c r="A6" s="4"/>
      <c r="B6" s="5" t="n">
        <v>2010</v>
      </c>
      <c r="C6" s="5" t="n">
        <v>2011</v>
      </c>
      <c r="D6" s="5" t="n">
        <v>2012</v>
      </c>
      <c r="E6" s="5" t="n">
        <v>2013</v>
      </c>
      <c r="F6" s="5" t="n">
        <v>2014</v>
      </c>
      <c r="G6" s="5" t="n">
        <v>2015</v>
      </c>
      <c r="H6" s="5" t="n">
        <v>2016</v>
      </c>
      <c r="I6" s="5" t="n">
        <v>2017</v>
      </c>
      <c r="J6" s="5" t="n">
        <v>2018</v>
      </c>
      <c r="K6" s="5" t="n">
        <v>2019</v>
      </c>
      <c r="L6" s="5" t="n">
        <v>2020</v>
      </c>
    </row>
    <row r="7" customFormat="false" ht="15" hidden="false" customHeight="false" outlineLevel="0" collapsed="false">
      <c r="A7" s="6" t="s">
        <v>4</v>
      </c>
      <c r="B7" s="7"/>
      <c r="C7" s="7"/>
      <c r="D7" s="7" t="n">
        <v>0.03</v>
      </c>
      <c r="E7" s="7" t="n">
        <v>0.03</v>
      </c>
      <c r="F7" s="7" t="n">
        <v>0.03</v>
      </c>
      <c r="G7" s="7" t="n">
        <v>0.03</v>
      </c>
      <c r="H7" s="7" t="n">
        <v>0.03</v>
      </c>
      <c r="I7" s="7" t="n">
        <v>0.03</v>
      </c>
      <c r="J7" s="7" t="n">
        <v>0.03</v>
      </c>
      <c r="K7" s="7" t="n">
        <v>0.03</v>
      </c>
      <c r="L7" s="7" t="n">
        <v>0.03</v>
      </c>
    </row>
    <row r="8" customFormat="false" ht="15" hidden="false" customHeight="false" outlineLevel="0" collapsed="false">
      <c r="A8" s="6" t="s">
        <v>5</v>
      </c>
      <c r="B8" s="8"/>
      <c r="C8" s="8"/>
      <c r="D8" s="8" t="n">
        <v>59.17</v>
      </c>
      <c r="E8" s="8" t="n">
        <v>59.17</v>
      </c>
      <c r="F8" s="8" t="n">
        <v>59.17</v>
      </c>
      <c r="G8" s="8" t="n">
        <v>59.17</v>
      </c>
      <c r="H8" s="8" t="n">
        <v>59.17</v>
      </c>
      <c r="I8" s="8" t="n">
        <v>59.17</v>
      </c>
      <c r="J8" s="8" t="n">
        <v>59.17</v>
      </c>
      <c r="K8" s="8" t="n">
        <v>59.17</v>
      </c>
      <c r="L8" s="8" t="n">
        <v>59.17</v>
      </c>
    </row>
    <row r="9" customFormat="false" ht="15" hidden="false" customHeight="false" outlineLevel="0" collapsed="false">
      <c r="A9" s="6" t="s">
        <v>6</v>
      </c>
      <c r="B9" s="8"/>
      <c r="C9" s="8"/>
      <c r="D9" s="8" t="n">
        <v>12.18</v>
      </c>
      <c r="E9" s="8" t="n">
        <v>12.27</v>
      </c>
      <c r="F9" s="8" t="n">
        <v>12.63</v>
      </c>
      <c r="G9" s="8" t="n">
        <v>12.72</v>
      </c>
      <c r="H9" s="8" t="n">
        <v>12.72</v>
      </c>
      <c r="I9" s="8" t="n">
        <v>12.72</v>
      </c>
      <c r="J9" s="8" t="n">
        <v>12.72</v>
      </c>
      <c r="K9" s="8" t="n">
        <v>12.72</v>
      </c>
      <c r="L9" s="8" t="n">
        <v>12.72</v>
      </c>
    </row>
    <row r="10" customFormat="false" ht="15" hidden="false" customHeight="false" outlineLevel="0" collapsed="false">
      <c r="A10" s="6" t="s">
        <v>7</v>
      </c>
      <c r="B10" s="8"/>
      <c r="C10" s="8"/>
      <c r="D10" s="8" t="n">
        <v>33.67</v>
      </c>
      <c r="E10" s="8" t="n">
        <v>33.8</v>
      </c>
      <c r="F10" s="8" t="n">
        <v>33.94</v>
      </c>
      <c r="G10" s="8" t="n">
        <v>33.94</v>
      </c>
      <c r="H10" s="8" t="n">
        <v>33.94</v>
      </c>
      <c r="I10" s="8" t="n">
        <v>33.94</v>
      </c>
      <c r="J10" s="8" t="n">
        <v>33.94</v>
      </c>
      <c r="K10" s="8" t="n">
        <v>33.94</v>
      </c>
      <c r="L10" s="8" t="n">
        <v>33.94</v>
      </c>
    </row>
    <row r="12" customFormat="false" ht="15" hidden="false" customHeight="false" outlineLevel="0" collapsed="false">
      <c r="A12" s="3" t="s">
        <v>34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customFormat="false" ht="15" hidden="false" customHeight="false" outlineLevel="0" collapsed="false">
      <c r="A13" s="31"/>
      <c r="B13" s="10" t="s">
        <v>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  <row r="14" customFormat="false" ht="15" hidden="false" customHeight="false" outlineLevel="0" collapsed="false">
      <c r="A14" s="4"/>
      <c r="B14" s="5" t="n">
        <v>2010</v>
      </c>
      <c r="C14" s="5" t="n">
        <v>2011</v>
      </c>
      <c r="D14" s="5" t="n">
        <v>2012</v>
      </c>
      <c r="E14" s="5" t="n">
        <v>2013</v>
      </c>
      <c r="F14" s="5" t="n">
        <v>2014</v>
      </c>
      <c r="G14" s="5" t="n">
        <v>2015</v>
      </c>
      <c r="H14" s="5" t="n">
        <v>2016</v>
      </c>
      <c r="I14" s="5" t="n">
        <v>2017</v>
      </c>
      <c r="J14" s="5" t="n">
        <v>2018</v>
      </c>
      <c r="K14" s="5" t="n">
        <v>2019</v>
      </c>
      <c r="L14" s="5" t="n">
        <v>2020</v>
      </c>
    </row>
    <row r="15" customFormat="false" ht="15" hidden="false" customHeight="false" outlineLevel="0" collapsed="false">
      <c r="A15" s="17" t="s">
        <v>10</v>
      </c>
      <c r="C15" s="32" t="n">
        <v>1000</v>
      </c>
      <c r="D15" s="32" t="n">
        <f aca="false">D26*D7</f>
        <v>180</v>
      </c>
      <c r="E15" s="32" t="n">
        <f aca="false">E26*E7</f>
        <v>430.8</v>
      </c>
      <c r="F15" s="32" t="n">
        <f aca="false">F26*F7</f>
        <v>606.648</v>
      </c>
      <c r="G15" s="32" t="n">
        <f aca="false">G26*G7</f>
        <v>643.044</v>
      </c>
      <c r="H15" s="32" t="n">
        <f aca="false">H26*H7</f>
        <v>681.627</v>
      </c>
      <c r="I15" s="32" t="n">
        <f aca="false">I26*I7</f>
        <v>722.526</v>
      </c>
      <c r="J15" s="32" t="n">
        <f aca="false">J26*J7</f>
        <v>765.879</v>
      </c>
      <c r="K15" s="32" t="n">
        <f aca="false">K26*K7</f>
        <v>811.831799999999</v>
      </c>
      <c r="L15" s="32" t="n">
        <f aca="false">L26*L7</f>
        <v>860.541000000001</v>
      </c>
    </row>
    <row r="16" customFormat="false" ht="15" hidden="false" customHeight="false" outlineLevel="0" collapsed="false">
      <c r="A16" s="17" t="s">
        <v>11</v>
      </c>
      <c r="C16" s="32" t="n">
        <v>0</v>
      </c>
      <c r="D16" s="32" t="n">
        <f aca="false">D8*D26/365</f>
        <v>972.657534246575</v>
      </c>
      <c r="E16" s="32" t="n">
        <f aca="false">E8*E26/365</f>
        <v>2327.89369863014</v>
      </c>
      <c r="F16" s="32" t="n">
        <f aca="false">F8*F26/365</f>
        <v>3278.11526575342</v>
      </c>
      <c r="G16" s="32" t="n">
        <f aca="false">G8*G26/365</f>
        <v>3474.78661917808</v>
      </c>
      <c r="H16" s="32" t="n">
        <f aca="false">H8*H26/365</f>
        <v>3683.27576164384</v>
      </c>
      <c r="I16" s="32" t="n">
        <f aca="false">I8*I26/365</f>
        <v>3904.27976438356</v>
      </c>
      <c r="J16" s="32" t="n">
        <f aca="false">J8*J26/365</f>
        <v>4138.54433150685</v>
      </c>
      <c r="K16" s="32" t="n">
        <f aca="false">K8*K26/365</f>
        <v>4386.85731561644</v>
      </c>
      <c r="L16" s="32" t="n">
        <f aca="false">L8*L26/365</f>
        <v>4650.06492876712</v>
      </c>
    </row>
    <row r="17" customFormat="false" ht="15" hidden="false" customHeight="false" outlineLevel="0" collapsed="false">
      <c r="A17" s="17" t="s">
        <v>12</v>
      </c>
      <c r="C17" s="32" t="n">
        <v>0</v>
      </c>
      <c r="D17" s="32" t="n">
        <f aca="false">(D28+D29+D32)/D9</f>
        <v>345.623973727422</v>
      </c>
      <c r="E17" s="32" t="n">
        <f aca="false">(E28+E29+E32)/E9</f>
        <v>785.957620211899</v>
      </c>
      <c r="F17" s="32" t="n">
        <f aca="false">(F28+F29+F32)/F9</f>
        <v>1065.2098178939</v>
      </c>
      <c r="G17" s="32" t="n">
        <f aca="false">(G28+G29+G32)/G9</f>
        <v>1129.61477987421</v>
      </c>
      <c r="H17" s="32" t="n">
        <f aca="false">(H28+H29+H32)/H9</f>
        <v>1197.40566037736</v>
      </c>
      <c r="I17" s="32" t="n">
        <f aca="false">(I28+I29+I32)/I9</f>
        <v>1269.24528301887</v>
      </c>
      <c r="J17" s="32" t="n">
        <f aca="false">(J28+J29+J32)/J9</f>
        <v>1345.39308176101</v>
      </c>
      <c r="K17" s="32" t="n">
        <f aca="false">(K28+K29+K32)/K9</f>
        <v>1426.12421383648</v>
      </c>
      <c r="L17" s="32" t="n">
        <f aca="false">(L28+L29+L32)/L9</f>
        <v>1511.69811320755</v>
      </c>
    </row>
    <row r="18" customFormat="false" ht="15" hidden="false" customHeight="false" outlineLevel="0" collapsed="false">
      <c r="A18" s="12" t="s">
        <v>13</v>
      </c>
      <c r="B18" s="12"/>
      <c r="C18" s="33" t="n">
        <v>0</v>
      </c>
      <c r="D18" s="33" t="n">
        <f aca="false">D10*(D28+D29+D31)/365</f>
        <v>474.147397260274</v>
      </c>
      <c r="E18" s="33" t="n">
        <f aca="false">E10*(E28+E29+E31)/365</f>
        <v>1134.93917808219</v>
      </c>
      <c r="F18" s="33" t="n">
        <f aca="false">F10*(F28+F29+F31)/365</f>
        <v>1598.26714520548</v>
      </c>
      <c r="G18" s="33" t="n">
        <f aca="false">G10*(G28+G29+G31)/365</f>
        <v>1694.15461917808</v>
      </c>
      <c r="H18" s="33" t="n">
        <f aca="false">H10*(H28+H29+H31)/365</f>
        <v>1795.81654246575</v>
      </c>
      <c r="I18" s="33" t="n">
        <f aca="false">I10*(I28+I29+I31)/365</f>
        <v>1903.56906849315</v>
      </c>
      <c r="J18" s="33" t="n">
        <f aca="false">J10*(J28+J29+J31)/365</f>
        <v>2017.77484383562</v>
      </c>
      <c r="K18" s="33" t="n">
        <f aca="false">K10*(K28+K29+K31)/365</f>
        <v>2138.85230684932</v>
      </c>
      <c r="L18" s="33" t="n">
        <f aca="false">L10*(L28+L29+L31)/365</f>
        <v>2267.18270136986</v>
      </c>
    </row>
    <row r="19" customFormat="false" ht="15" hidden="false" customHeight="false" outlineLevel="0" collapsed="false">
      <c r="A19" s="14" t="s">
        <v>14</v>
      </c>
      <c r="B19" s="17" t="n">
        <v>0</v>
      </c>
      <c r="C19" s="24"/>
      <c r="D19" s="24"/>
      <c r="E19" s="24"/>
      <c r="F19" s="24"/>
      <c r="G19" s="24"/>
    </row>
    <row r="20" customFormat="false" ht="15" hidden="false" customHeight="false" outlineLevel="0" collapsed="false">
      <c r="A20" s="14" t="s">
        <v>15</v>
      </c>
      <c r="C20" s="24"/>
      <c r="D20" s="24"/>
      <c r="E20" s="24"/>
      <c r="F20" s="24"/>
      <c r="G20" s="24"/>
    </row>
    <row r="23" customFormat="false" ht="15" hidden="false" customHeight="false" outlineLevel="0" collapsed="false">
      <c r="A23" s="3" t="s">
        <v>16</v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</row>
    <row r="24" customFormat="false" ht="15" hidden="false" customHeight="false" outlineLevel="0" collapsed="false">
      <c r="A24" s="16"/>
      <c r="B24" s="10" t="s">
        <v>9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</row>
    <row r="25" customFormat="false" ht="15" hidden="false" customHeight="false" outlineLevel="0" collapsed="false">
      <c r="A25" s="4"/>
      <c r="B25" s="5" t="n">
        <v>2010</v>
      </c>
      <c r="C25" s="5" t="n">
        <v>2011</v>
      </c>
      <c r="D25" s="5" t="n">
        <v>2012</v>
      </c>
      <c r="E25" s="5" t="n">
        <v>2013</v>
      </c>
      <c r="F25" s="5" t="n">
        <v>2014</v>
      </c>
      <c r="G25" s="5" t="n">
        <v>2015</v>
      </c>
      <c r="H25" s="5" t="n">
        <v>2016</v>
      </c>
      <c r="I25" s="5" t="n">
        <v>2017</v>
      </c>
      <c r="J25" s="5" t="n">
        <v>2018</v>
      </c>
      <c r="K25" s="5" t="n">
        <v>2019</v>
      </c>
      <c r="L25" s="5" t="n">
        <v>2020</v>
      </c>
    </row>
    <row r="26" customFormat="false" ht="15" hidden="false" customHeight="false" outlineLevel="0" collapsed="false">
      <c r="A26" s="17" t="s">
        <v>17</v>
      </c>
      <c r="B26" s="34"/>
      <c r="C26" s="6" t="n">
        <v>0</v>
      </c>
      <c r="D26" s="6" t="n">
        <v>6000</v>
      </c>
      <c r="E26" s="6" t="n">
        <v>14360</v>
      </c>
      <c r="F26" s="6" t="n">
        <v>20221.6</v>
      </c>
      <c r="G26" s="6" t="n">
        <v>21434.8</v>
      </c>
      <c r="H26" s="6" t="n">
        <v>22720.9</v>
      </c>
      <c r="I26" s="6" t="n">
        <v>24084.2</v>
      </c>
      <c r="J26" s="6" t="n">
        <v>25529.3</v>
      </c>
      <c r="K26" s="6" t="n">
        <v>27061.06</v>
      </c>
      <c r="L26" s="6" t="n">
        <v>28684.7</v>
      </c>
    </row>
    <row r="27" customFormat="false" ht="15" hidden="false" customHeight="false" outlineLevel="0" collapsed="false">
      <c r="A27" s="17" t="s">
        <v>18</v>
      </c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</row>
    <row r="28" customFormat="false" ht="15" hidden="false" customHeight="false" outlineLevel="0" collapsed="false">
      <c r="A28" s="18" t="s">
        <v>19</v>
      </c>
      <c r="B28" s="6"/>
      <c r="C28" s="19" t="n">
        <v>0</v>
      </c>
      <c r="D28" s="19" t="n">
        <v>1650</v>
      </c>
      <c r="E28" s="6" t="n">
        <v>1683</v>
      </c>
      <c r="F28" s="6" t="n">
        <v>1716.6</v>
      </c>
      <c r="G28" s="6" t="n">
        <v>1750.9</v>
      </c>
      <c r="H28" s="6" t="n">
        <v>1786</v>
      </c>
      <c r="I28" s="6" t="n">
        <v>1821.7</v>
      </c>
      <c r="J28" s="6" t="n">
        <v>1858.1</v>
      </c>
      <c r="K28" s="6" t="n">
        <v>1895.3</v>
      </c>
      <c r="L28" s="6" t="n">
        <v>1933.2</v>
      </c>
    </row>
    <row r="29" customFormat="false" ht="15" hidden="false" customHeight="false" outlineLevel="0" collapsed="false">
      <c r="A29" s="20" t="s">
        <v>20</v>
      </c>
      <c r="B29" s="21"/>
      <c r="C29" s="6" t="n">
        <v>0</v>
      </c>
      <c r="D29" s="6" t="n">
        <v>2250</v>
      </c>
      <c r="E29" s="6" t="n">
        <v>7651</v>
      </c>
      <c r="F29" s="6" t="n">
        <v>11427.3</v>
      </c>
      <c r="G29" s="6" t="n">
        <v>12181.6</v>
      </c>
      <c r="H29" s="6" t="n">
        <v>12982.6</v>
      </c>
      <c r="I29" s="6" t="n">
        <v>13833</v>
      </c>
      <c r="J29" s="6" t="n">
        <v>14735.8</v>
      </c>
      <c r="K29" s="6" t="n">
        <v>15694.3</v>
      </c>
      <c r="L29" s="6" t="n">
        <v>16711.8</v>
      </c>
    </row>
    <row r="30" customFormat="false" ht="15" hidden="false" customHeight="false" outlineLevel="0" collapsed="false">
      <c r="A30" s="20"/>
      <c r="B30" s="21"/>
      <c r="C30" s="6"/>
      <c r="D30" s="6"/>
      <c r="E30" s="6"/>
      <c r="F30" s="6"/>
      <c r="G30" s="6"/>
      <c r="H30" s="6"/>
      <c r="I30" s="6"/>
      <c r="J30" s="6"/>
      <c r="K30" s="6"/>
      <c r="L30" s="6"/>
    </row>
    <row r="31" customFormat="false" ht="15" hidden="false" customHeight="false" outlineLevel="0" collapsed="false">
      <c r="A31" s="21" t="s">
        <v>21</v>
      </c>
      <c r="B31" s="22" t="n">
        <v>1201</v>
      </c>
      <c r="C31" s="22" t="n">
        <v>0</v>
      </c>
      <c r="D31" s="22" t="n">
        <v>1240</v>
      </c>
      <c r="E31" s="22" t="n">
        <v>2922</v>
      </c>
      <c r="F31" s="22" t="n">
        <v>4044.3</v>
      </c>
      <c r="G31" s="22" t="n">
        <v>4286.9</v>
      </c>
      <c r="H31" s="22" t="n">
        <v>4544.1</v>
      </c>
      <c r="I31" s="22" t="n">
        <v>4816.8</v>
      </c>
      <c r="J31" s="22" t="n">
        <v>5105.8</v>
      </c>
      <c r="K31" s="22" t="n">
        <v>5412.2</v>
      </c>
      <c r="L31" s="22" t="n">
        <v>5736.9</v>
      </c>
    </row>
    <row r="32" customFormat="false" ht="15" hidden="false" customHeight="false" outlineLevel="0" collapsed="false">
      <c r="A32" s="12" t="s">
        <v>22</v>
      </c>
      <c r="B32" s="12"/>
      <c r="C32" s="23" t="n">
        <v>0</v>
      </c>
      <c r="D32" s="23" t="n">
        <v>309.7</v>
      </c>
      <c r="E32" s="23" t="n">
        <v>309.7</v>
      </c>
      <c r="F32" s="23" t="n">
        <v>309.7</v>
      </c>
      <c r="G32" s="23" t="n">
        <v>436.2</v>
      </c>
      <c r="H32" s="23" t="n">
        <v>462.4</v>
      </c>
      <c r="I32" s="23" t="n">
        <v>490.1</v>
      </c>
      <c r="J32" s="23" t="n">
        <v>519.5</v>
      </c>
      <c r="K32" s="23" t="n">
        <v>550.7</v>
      </c>
      <c r="L32" s="23" t="n">
        <v>583.8</v>
      </c>
    </row>
    <row r="33" customFormat="false" ht="15" hidden="false" customHeight="false" outlineLevel="0" collapsed="false">
      <c r="A33" s="14" t="s">
        <v>23</v>
      </c>
      <c r="C33" s="24"/>
      <c r="D33" s="24"/>
      <c r="E33" s="24"/>
      <c r="F33" s="24"/>
      <c r="G33" s="24"/>
    </row>
    <row r="34" customFormat="false" ht="15" hidden="false" customHeight="false" outlineLevel="0" collapsed="false">
      <c r="A34" s="12" t="s">
        <v>24</v>
      </c>
      <c r="B34" s="12"/>
      <c r="C34" s="25"/>
      <c r="D34" s="25"/>
      <c r="E34" s="25"/>
      <c r="F34" s="25"/>
      <c r="G34" s="25"/>
      <c r="H34" s="12"/>
      <c r="I34" s="12"/>
      <c r="J34" s="12"/>
      <c r="K34" s="12"/>
      <c r="L34" s="12"/>
    </row>
    <row r="35" customFormat="false" ht="15" hidden="false" customHeight="false" outlineLevel="0" collapsed="false">
      <c r="A35" s="14" t="s">
        <v>25</v>
      </c>
      <c r="C35" s="24"/>
      <c r="D35" s="24"/>
      <c r="E35" s="24"/>
      <c r="F35" s="24"/>
      <c r="G35" s="24"/>
    </row>
    <row r="36" customFormat="false" ht="15" hidden="false" customHeight="false" outlineLevel="0" collapsed="false">
      <c r="A36" s="17" t="s">
        <v>22</v>
      </c>
      <c r="C36" s="26"/>
      <c r="D36" s="26"/>
      <c r="E36" s="26"/>
      <c r="F36" s="26"/>
      <c r="G36" s="26"/>
    </row>
    <row r="37" customFormat="false" ht="15" hidden="false" customHeight="false" outlineLevel="0" collapsed="false">
      <c r="A37" s="17" t="s">
        <v>26</v>
      </c>
      <c r="B37" s="6" t="n">
        <v>4610</v>
      </c>
      <c r="C37" s="6" t="n">
        <v>0</v>
      </c>
      <c r="D37" s="6" t="n">
        <v>309.7</v>
      </c>
      <c r="E37" s="6" t="n">
        <v>309.7</v>
      </c>
      <c r="F37" s="6" t="n">
        <v>2191.5</v>
      </c>
      <c r="G37" s="6" t="n">
        <v>825.7</v>
      </c>
      <c r="H37" s="6" t="n">
        <v>875.3</v>
      </c>
      <c r="I37" s="6" t="n">
        <v>927.8</v>
      </c>
      <c r="J37" s="6" t="n">
        <v>983.4</v>
      </c>
      <c r="K37" s="6" t="n">
        <v>1042.5</v>
      </c>
      <c r="L37" s="6" t="n">
        <v>1105</v>
      </c>
    </row>
    <row r="38" customFormat="false" ht="15" hidden="false" customHeight="false" outlineLevel="0" collapsed="false">
      <c r="A38" s="12" t="s">
        <v>15</v>
      </c>
      <c r="B38" s="12"/>
      <c r="C38" s="25"/>
      <c r="D38" s="25"/>
      <c r="E38" s="25"/>
      <c r="F38" s="25"/>
      <c r="G38" s="25"/>
      <c r="H38" s="12"/>
      <c r="I38" s="12"/>
      <c r="J38" s="12"/>
      <c r="K38" s="12"/>
      <c r="L38" s="12"/>
    </row>
    <row r="39" customFormat="false" ht="15" hidden="false" customHeight="false" outlineLevel="0" collapsed="false">
      <c r="A39" s="14" t="s">
        <v>27</v>
      </c>
      <c r="B39" s="27"/>
      <c r="C39" s="27"/>
      <c r="D39" s="27"/>
      <c r="E39" s="27"/>
      <c r="F39" s="27"/>
      <c r="G39" s="27"/>
    </row>
    <row r="40" customFormat="false" ht="15" hidden="false" customHeight="false" outlineLevel="0" collapsed="false">
      <c r="A40" s="14" t="s">
        <v>28</v>
      </c>
      <c r="B40" s="27"/>
      <c r="C40" s="27"/>
      <c r="D40" s="27"/>
      <c r="E40" s="27"/>
      <c r="F40" s="27"/>
      <c r="G40" s="27"/>
    </row>
    <row r="42" customFormat="false" ht="15" hidden="false" customHeight="false" outlineLevel="0" collapsed="false">
      <c r="A42" s="28" t="s">
        <v>29</v>
      </c>
      <c r="B42" s="35" t="n">
        <f aca="false">SUM(B40:L40)</f>
        <v>0</v>
      </c>
    </row>
    <row r="44" customFormat="false" ht="15" hidden="false" customHeight="false" outlineLevel="0" collapsed="false">
      <c r="A44" s="1" t="s">
        <v>30</v>
      </c>
      <c r="B44" s="1"/>
    </row>
    <row r="45" customFormat="false" ht="15" hidden="false" customHeight="false" outlineLevel="0" collapsed="false">
      <c r="A45" s="17" t="s">
        <v>31</v>
      </c>
    </row>
    <row r="46" customFormat="false" ht="15" hidden="false" customHeight="false" outlineLevel="0" collapsed="false">
      <c r="A46" s="17" t="s">
        <v>32</v>
      </c>
    </row>
    <row r="48" customFormat="false" ht="15" hidden="false" customHeight="false" outlineLevel="0" collapsed="false">
      <c r="A48" s="28" t="s">
        <v>33</v>
      </c>
      <c r="B48" s="35" t="n">
        <f aca="false">B46+B42</f>
        <v>0</v>
      </c>
    </row>
  </sheetData>
  <mergeCells count="7">
    <mergeCell ref="A1:B1"/>
    <mergeCell ref="A5:L5"/>
    <mergeCell ref="A12:L12"/>
    <mergeCell ref="B13:L13"/>
    <mergeCell ref="A23:L23"/>
    <mergeCell ref="B24:L24"/>
    <mergeCell ref="A44:B44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1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LibreOffice/24.8.4.2$MacOSX_AARCH64 LibreOffice_project/bb3cfa12c7b1bf994ecc5649a80400d06cd71002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2015-04-11T15:07:05Z</dcterms:created>
  <dc:creator>bhglaser</dc:creator>
  <dc:description/>
  <dc:language>en-US</dc:language>
  <cp:lastModifiedBy/>
  <dcterms:modified xsi:type="dcterms:W3CDTF">2025-04-06T15:33:58Z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